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MOF\Desktop\진행중\고성 초도지구 연안정비사업 기본 및 실시설계용역\사전규격\"/>
    </mc:Choice>
  </mc:AlternateContent>
  <xr:revisionPtr revIDLastSave="0" documentId="13_ncr:1_{B3D0D520-D8B7-4013-82EE-87A789D36EAE}" xr6:coauthVersionLast="36" xr6:coauthVersionMax="36" xr10:uidLastSave="{00000000-0000-0000-0000-000000000000}"/>
  <bookViews>
    <workbookView xWindow="32760" yWindow="32760" windowWidth="24210" windowHeight="9870" tabRatio="881" firstSheet="2" activeTab="2" xr2:uid="{00000000-000D-0000-FFFF-FFFF00000000}"/>
  </bookViews>
  <sheets>
    <sheet name="원가계산서" sheetId="16" state="hidden" r:id="rId1"/>
    <sheet name="내역서총괄표" sheetId="17" state="hidden" r:id="rId2"/>
    <sheet name="내역서" sheetId="18" r:id="rId3"/>
  </sheets>
  <definedNames>
    <definedName name="_xlnm.Print_Area" localSheetId="2">내역서!$B$2:$O$56</definedName>
    <definedName name="_xlnm.Print_Area" localSheetId="1">내역서총괄표!$B$1:$K$16</definedName>
    <definedName name="_xlnm.Print_Area" localSheetId="0">원가계산서!$B$1:$H$29</definedName>
    <definedName name="_xlnm.Print_Titles" localSheetId="2">내역서!$1:$4</definedName>
    <definedName name="_xlnm.Print_Titles" localSheetId="1">내역서총괄표!$1:$3</definedName>
    <definedName name="_xlnm.Print_Titles" localSheetId="0">원가계산서!$1:$3</definedName>
  </definedNames>
  <calcPr calcId="191029"/>
</workbook>
</file>

<file path=xl/calcChain.xml><?xml version="1.0" encoding="utf-8"?>
<calcChain xmlns="http://schemas.openxmlformats.org/spreadsheetml/2006/main">
  <c r="J11" i="17" l="1"/>
  <c r="I11" i="17"/>
  <c r="H11" i="17" l="1"/>
  <c r="G11" i="17" s="1"/>
  <c r="H10" i="17"/>
  <c r="J10" i="17"/>
  <c r="J6" i="17" l="1"/>
  <c r="J8" i="17" l="1"/>
  <c r="I10" i="17" l="1"/>
  <c r="G10" i="17" s="1"/>
  <c r="I9" i="17"/>
  <c r="F26" i="16"/>
  <c r="L26" i="16"/>
  <c r="J7" i="17"/>
  <c r="J5" i="17" l="1"/>
  <c r="G13" i="17"/>
  <c r="I6" i="17" l="1"/>
  <c r="I7" i="17"/>
  <c r="I8" i="17"/>
  <c r="H6" i="17" l="1"/>
  <c r="G6" i="17" s="1"/>
  <c r="I5" i="17" l="1"/>
  <c r="I4" i="17" l="1"/>
  <c r="I12" i="17" l="1"/>
  <c r="F5" i="16"/>
  <c r="F7" i="16" s="1"/>
  <c r="H7" i="17" l="1"/>
  <c r="G7" i="17" s="1"/>
  <c r="H9" i="17" l="1"/>
  <c r="H8" i="17" l="1"/>
  <c r="G8" i="17" s="1"/>
  <c r="J9" i="17"/>
  <c r="G9" i="17" s="1"/>
  <c r="J4" i="17" l="1"/>
  <c r="H5" i="17"/>
  <c r="G5" i="17" s="1"/>
  <c r="H4" i="17" l="1"/>
  <c r="G4" i="17" s="1"/>
  <c r="F11" i="16"/>
  <c r="F24" i="16" s="1"/>
  <c r="J12" i="17"/>
  <c r="H12" i="17" l="1"/>
  <c r="G12" i="17" s="1"/>
  <c r="F8" i="16"/>
  <c r="F10" i="16" s="1"/>
  <c r="F25" i="16" s="1"/>
  <c r="F27" i="16" s="1"/>
  <c r="L52" i="16" l="1"/>
  <c r="F28" i="16" s="1"/>
  <c r="G14" i="17" l="1"/>
  <c r="F29" i="16"/>
  <c r="G15" i="17" l="1"/>
</calcChain>
</file>

<file path=xl/sharedStrings.xml><?xml version="1.0" encoding="utf-8"?>
<sst xmlns="http://schemas.openxmlformats.org/spreadsheetml/2006/main" count="468" uniqueCount="138">
  <si>
    <t>단  가</t>
  </si>
  <si>
    <t>도급액</t>
  </si>
  <si>
    <t>14</t>
  </si>
  <si>
    <t>수 량</t>
  </si>
  <si>
    <t>경    비</t>
  </si>
  <si>
    <t>고성 초도지구 연안정비사업</t>
  </si>
  <si>
    <t>부가가치세</t>
  </si>
  <si>
    <t>구분</t>
  </si>
  <si>
    <t>지형 및 수심측량</t>
  </si>
  <si>
    <t>2)</t>
  </si>
  <si>
    <t>10</t>
  </si>
  <si>
    <t>내역서</t>
  </si>
  <si>
    <t>비            목</t>
  </si>
  <si>
    <t>퇴 직  공 제  부 금 비</t>
  </si>
  <si>
    <t>지반조사</t>
  </si>
  <si>
    <t>16</t>
  </si>
  <si>
    <t>18</t>
  </si>
  <si>
    <t>국가유산영향진단조사</t>
  </si>
  <si>
    <t>12</t>
  </si>
  <si>
    <t>부   가   가   치   세</t>
  </si>
  <si>
    <t>%</t>
  </si>
  <si>
    <t>(A + B + C)</t>
  </si>
  <si>
    <t>경</t>
  </si>
  <si>
    <t>4.</t>
  </si>
  <si>
    <t>전문가자문</t>
  </si>
  <si>
    <t>공</t>
  </si>
  <si>
    <t>성과품 작성</t>
  </si>
  <si>
    <t>비    고</t>
  </si>
  <si>
    <t>G</t>
  </si>
  <si>
    <t>설계자문비</t>
  </si>
  <si>
    <t>안전관리비</t>
  </si>
  <si>
    <t>산     출     경    비</t>
  </si>
  <si>
    <t>1</t>
  </si>
  <si>
    <t>기본 및 실시설계</t>
  </si>
  <si>
    <t>수치모형실험</t>
  </si>
  <si>
    <t>계획</t>
  </si>
  <si>
    <t>5</t>
  </si>
  <si>
    <t>안전보건대장</t>
  </si>
  <si>
    <t>사</t>
  </si>
  <si>
    <t>( 4 + 5 )</t>
  </si>
  <si>
    <t>성과품인쇄비</t>
  </si>
  <si>
    <t>C</t>
  </si>
  <si>
    <t>요율</t>
  </si>
  <si>
    <t>3)</t>
  </si>
  <si>
    <t>단위</t>
  </si>
  <si>
    <t>해양조사</t>
  </si>
  <si>
    <t>3</t>
  </si>
  <si>
    <t>노 무 비</t>
  </si>
  <si>
    <t>기     타     경    비</t>
  </si>
  <si>
    <t>E</t>
  </si>
  <si>
    <t>작업설.부산물등(△)</t>
  </si>
  <si>
    <t>제경비</t>
  </si>
  <si>
    <t>A</t>
  </si>
  <si>
    <t>단수조정</t>
  </si>
  <si>
    <t>설계</t>
  </si>
  <si>
    <t>손해배상공제보험료</t>
  </si>
  <si>
    <t>금    액</t>
  </si>
  <si>
    <t>하도급대금지급보증수수료</t>
  </si>
  <si>
    <t>9</t>
  </si>
  <si>
    <t>1.</t>
  </si>
  <si>
    <t>7</t>
  </si>
  <si>
    <t>(F + G)</t>
  </si>
  <si>
    <t>직접인건비</t>
  </si>
  <si>
    <t>건설기계대여금지급보증서발급액</t>
  </si>
  <si>
    <t>환   경   보   전   비</t>
  </si>
  <si>
    <t>금   액</t>
  </si>
  <si>
    <t>연   금   보   험   료</t>
  </si>
  <si>
    <t>◎</t>
  </si>
  <si>
    <t>11</t>
  </si>
  <si>
    <t>총        원        가</t>
  </si>
  <si>
    <t>비</t>
  </si>
  <si>
    <t>직접경비</t>
  </si>
  <si>
    <t>수  량</t>
  </si>
  <si>
    <t>원가계산서</t>
  </si>
  <si>
    <t>15</t>
  </si>
  <si>
    <t>건   강   보   험   료</t>
  </si>
  <si>
    <t>노인장기요양  보 험 료</t>
  </si>
  <si>
    <t>(직접인건비+제경비)의 20%</t>
  </si>
  <si>
    <t>원</t>
  </si>
  <si>
    <t>직   접   재   료   비</t>
  </si>
  <si>
    <t>재료비</t>
  </si>
  <si>
    <t>순   공  사    원   가</t>
  </si>
  <si>
    <t>산 업 안 전 보건관리비</t>
  </si>
  <si>
    <t>소                  계</t>
  </si>
  <si>
    <t>직접인건비의 110%</t>
  </si>
  <si>
    <t>13</t>
  </si>
  <si>
    <t>품    명</t>
  </si>
  <si>
    <t>회</t>
  </si>
  <si>
    <t>설계안전보건대장</t>
  </si>
  <si>
    <t>재 료 비</t>
  </si>
  <si>
    <t>0%</t>
  </si>
  <si>
    <t>직   접   노   무   비</t>
  </si>
  <si>
    <t>순 용 역 비</t>
  </si>
  <si>
    <t xml:space="preserve"> </t>
  </si>
  <si>
    <t>17</t>
  </si>
  <si>
    <t>2.</t>
  </si>
  <si>
    <t>산   재   보   험   료</t>
  </si>
  <si>
    <t>순</t>
  </si>
  <si>
    <t>가</t>
  </si>
  <si>
    <t>4</t>
  </si>
  <si>
    <t>규   격</t>
  </si>
  <si>
    <t>기술자문</t>
  </si>
  <si>
    <t>내역서총괄표</t>
  </si>
  <si>
    <t>B</t>
  </si>
  <si>
    <t>식</t>
  </si>
  <si>
    <t>도        급        액</t>
  </si>
  <si>
    <t>H</t>
  </si>
  <si>
    <t>경     비</t>
  </si>
  <si>
    <t>조사</t>
  </si>
  <si>
    <t>공 사 이 행 보증수수료</t>
  </si>
  <si>
    <t>고   용   보   험   료</t>
  </si>
  <si>
    <t>(1 + 2 + 3 )</t>
  </si>
  <si>
    <t>(6:18)</t>
  </si>
  <si>
    <t>F</t>
  </si>
  <si>
    <t>노무비</t>
  </si>
  <si>
    <t>합     계</t>
  </si>
  <si>
    <t>간   접   노   무   비</t>
  </si>
  <si>
    <t>1)</t>
  </si>
  <si>
    <t>노</t>
  </si>
  <si>
    <t>기술료</t>
  </si>
  <si>
    <t>6</t>
  </si>
  <si>
    <t>손해배상공제 보험료</t>
  </si>
  <si>
    <t>8</t>
  </si>
  <si>
    <t>간   접   재   료   비</t>
  </si>
  <si>
    <t>2</t>
  </si>
  <si>
    <t>F × 0.1</t>
  </si>
  <si>
    <t>무</t>
  </si>
  <si>
    <t>재</t>
  </si>
  <si>
    <t>(D + E)</t>
  </si>
  <si>
    <t>합    계</t>
  </si>
  <si>
    <t>D</t>
  </si>
  <si>
    <t>료</t>
  </si>
  <si>
    <t>산   출   근   거</t>
  </si>
  <si>
    <t>10%</t>
  </si>
  <si>
    <t>공종</t>
  </si>
  <si>
    <t>3.</t>
  </si>
  <si>
    <t/>
  </si>
  <si>
    <t>고성 초도지구 연안정비사업 기본 및 실시설계용역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</si>
</sst>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.00_);_(* \(#,##0.00\);_(* &quot;-&quot;??_);_(@_)"/>
  </numFmts>
  <fonts count="9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color indexed="8"/>
      <name val="굴림체"/>
      <family val="3"/>
    </font>
    <font>
      <b/>
      <sz val="9"/>
      <color indexed="8"/>
      <name val="굴림체"/>
      <family val="3"/>
    </font>
    <font>
      <b/>
      <sz val="9"/>
      <color indexed="8"/>
      <name val="굴림체"/>
      <family val="3"/>
    </font>
    <font>
      <b/>
      <sz val="8"/>
      <color indexed="8"/>
      <name val="굴림체"/>
      <family val="3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0"/>
      </top>
      <bottom style="hair">
        <color indexed="64"/>
      </bottom>
      <diagonal/>
    </border>
    <border>
      <left/>
      <right style="hair">
        <color indexed="64"/>
      </right>
      <top style="thin">
        <color indexed="0"/>
      </top>
      <bottom style="hair">
        <color indexed="64"/>
      </bottom>
      <diagonal/>
    </border>
  </borders>
  <cellStyleXfs count="4">
    <xf numFmtId="0" fontId="0" fillId="0" borderId="0"/>
    <xf numFmtId="176" fontId="2" fillId="0" borderId="0"/>
    <xf numFmtId="41" fontId="4" fillId="0" borderId="0" applyFont="0" applyFill="0" applyBorder="0" applyAlignment="0" applyProtection="0">
      <alignment vertical="center"/>
    </xf>
    <xf numFmtId="0" fontId="4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3" fontId="5" fillId="0" borderId="8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horizontal="left" vertical="center"/>
    </xf>
    <xf numFmtId="3" fontId="5" fillId="0" borderId="7" xfId="0" applyNumberFormat="1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left" vertical="center"/>
    </xf>
    <xf numFmtId="3" fontId="5" fillId="0" borderId="16" xfId="0" applyNumberFormat="1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left" vertical="center"/>
    </xf>
    <xf numFmtId="3" fontId="5" fillId="0" borderId="17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left" vertical="center"/>
    </xf>
    <xf numFmtId="3" fontId="5" fillId="0" borderId="18" xfId="0" applyNumberFormat="1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vertical="center"/>
    </xf>
    <xf numFmtId="3" fontId="5" fillId="0" borderId="19" xfId="0" applyNumberFormat="1" applyFont="1" applyBorder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3" fontId="6" fillId="0" borderId="20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lef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left" vertical="center"/>
    </xf>
    <xf numFmtId="3" fontId="6" fillId="0" borderId="17" xfId="0" applyNumberFormat="1" applyFont="1" applyBorder="1" applyAlignment="1">
      <alignment horizontal="left" vertical="center"/>
    </xf>
    <xf numFmtId="3" fontId="6" fillId="0" borderId="8" xfId="0" applyNumberFormat="1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left" vertical="center"/>
    </xf>
    <xf numFmtId="3" fontId="6" fillId="0" borderId="22" xfId="0" applyNumberFormat="1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left" vertical="center"/>
    </xf>
    <xf numFmtId="3" fontId="5" fillId="0" borderId="26" xfId="0" applyNumberFormat="1" applyFont="1" applyBorder="1" applyAlignment="1">
      <alignment horizontal="left" vertical="center"/>
    </xf>
    <xf numFmtId="3" fontId="5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left" vertical="center"/>
    </xf>
    <xf numFmtId="3" fontId="7" fillId="0" borderId="3" xfId="0" applyNumberFormat="1" applyFont="1" applyBorder="1" applyAlignment="1">
      <alignment horizontal="left" vertical="center"/>
    </xf>
    <xf numFmtId="3" fontId="6" fillId="0" borderId="3" xfId="0" applyNumberFormat="1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3" fontId="6" fillId="0" borderId="36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6" fillId="0" borderId="28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6" fillId="0" borderId="34" xfId="0" applyNumberFormat="1" applyFont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3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</cellXfs>
  <cellStyles count="4">
    <cellStyle name="쉼표 [0] 2" xfId="1" xr:uid="{00000000-0005-0000-0000-000002000000}"/>
    <cellStyle name="쉼표 [0] 2 2" xfId="2" xr:uid="{00000000-0005-0000-0000-000003000000}"/>
    <cellStyle name="표준" xfId="0" builtinId="0"/>
    <cellStyle name="표준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2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12.75" x14ac:dyDescent="0.2"/>
  <cols>
    <col min="1" max="1" width="0.7109375" customWidth="1"/>
    <col min="2" max="3" width="4.140625" customWidth="1"/>
    <col min="4" max="4" width="29.42578125" customWidth="1"/>
    <col min="5" max="5" width="7" customWidth="1"/>
    <col min="6" max="6" width="23.5703125" customWidth="1"/>
    <col min="7" max="7" width="8.28515625" customWidth="1"/>
    <col min="8" max="8" width="54.28515625" customWidth="1"/>
  </cols>
  <sheetData>
    <row r="1" spans="2:8" ht="24.95" customHeight="1" x14ac:dyDescent="0.2">
      <c r="B1" s="59" t="s">
        <v>73</v>
      </c>
      <c r="C1" s="59"/>
      <c r="D1" s="59"/>
      <c r="E1" s="59"/>
      <c r="F1" s="59"/>
      <c r="G1" s="59"/>
      <c r="H1" s="59"/>
    </row>
    <row r="2" spans="2:8" ht="9.9499999999999993" customHeight="1" x14ac:dyDescent="0.2">
      <c r="B2" s="60"/>
      <c r="C2" s="60"/>
      <c r="D2" s="60"/>
      <c r="E2" s="60"/>
      <c r="F2" s="60"/>
      <c r="G2" s="60"/>
      <c r="H2" s="60"/>
    </row>
    <row r="3" spans="2:8" ht="22.35" customHeight="1" x14ac:dyDescent="0.2">
      <c r="B3" s="57" t="s">
        <v>12</v>
      </c>
      <c r="C3" s="58"/>
      <c r="D3" s="58"/>
      <c r="E3" s="25" t="s">
        <v>7</v>
      </c>
      <c r="F3" s="24" t="s">
        <v>56</v>
      </c>
      <c r="G3" s="24" t="s">
        <v>42</v>
      </c>
      <c r="H3" s="23" t="s">
        <v>132</v>
      </c>
    </row>
    <row r="4" spans="2:8" ht="14.1" customHeight="1" x14ac:dyDescent="0.2">
      <c r="B4" s="17" t="s">
        <v>136</v>
      </c>
      <c r="C4" s="16" t="s">
        <v>127</v>
      </c>
      <c r="D4" s="22" t="s">
        <v>79</v>
      </c>
      <c r="E4" s="21" t="s">
        <v>32</v>
      </c>
      <c r="F4" s="20"/>
      <c r="G4" s="19" t="s">
        <v>136</v>
      </c>
      <c r="H4" s="18" t="s">
        <v>136</v>
      </c>
    </row>
    <row r="5" spans="2:8" ht="14.1" customHeight="1" x14ac:dyDescent="0.2">
      <c r="B5" s="17" t="s">
        <v>136</v>
      </c>
      <c r="C5" s="16" t="s">
        <v>131</v>
      </c>
      <c r="D5" s="22" t="s">
        <v>123</v>
      </c>
      <c r="E5" s="21" t="s">
        <v>124</v>
      </c>
      <c r="F5" s="19">
        <f>내역서!L34</f>
        <v>0</v>
      </c>
      <c r="G5" s="19" t="s">
        <v>136</v>
      </c>
      <c r="H5" s="18" t="s">
        <v>136</v>
      </c>
    </row>
    <row r="6" spans="2:8" ht="14.1" customHeight="1" x14ac:dyDescent="0.2">
      <c r="B6" s="17" t="s">
        <v>136</v>
      </c>
      <c r="C6" s="16" t="s">
        <v>70</v>
      </c>
      <c r="D6" s="12" t="s">
        <v>50</v>
      </c>
      <c r="E6" s="11" t="s">
        <v>46</v>
      </c>
      <c r="F6" s="10"/>
      <c r="G6" s="9" t="s">
        <v>136</v>
      </c>
      <c r="H6" s="8" t="s">
        <v>136</v>
      </c>
    </row>
    <row r="7" spans="2:8" ht="14.1" customHeight="1" x14ac:dyDescent="0.2">
      <c r="B7" s="17" t="s">
        <v>136</v>
      </c>
      <c r="C7" s="14" t="s">
        <v>136</v>
      </c>
      <c r="D7" s="12" t="s">
        <v>83</v>
      </c>
      <c r="E7" s="11" t="s">
        <v>52</v>
      </c>
      <c r="F7" s="10">
        <f>TRUNC((F4+F5+F6),0)</f>
        <v>0</v>
      </c>
      <c r="G7" s="9" t="s">
        <v>136</v>
      </c>
      <c r="H7" s="8" t="s">
        <v>111</v>
      </c>
    </row>
    <row r="8" spans="2:8" ht="14.1" customHeight="1" x14ac:dyDescent="0.2">
      <c r="B8" s="17" t="s">
        <v>93</v>
      </c>
      <c r="C8" s="16" t="s">
        <v>118</v>
      </c>
      <c r="D8" s="22" t="s">
        <v>91</v>
      </c>
      <c r="E8" s="21" t="s">
        <v>99</v>
      </c>
      <c r="F8" s="19">
        <f>내역서!J34</f>
        <v>0</v>
      </c>
      <c r="G8" s="19" t="s">
        <v>136</v>
      </c>
      <c r="H8" s="18" t="s">
        <v>136</v>
      </c>
    </row>
    <row r="9" spans="2:8" ht="14.1" customHeight="1" x14ac:dyDescent="0.2">
      <c r="B9" s="17" t="s">
        <v>97</v>
      </c>
      <c r="C9" s="16" t="s">
        <v>126</v>
      </c>
      <c r="D9" s="12" t="s">
        <v>116</v>
      </c>
      <c r="E9" s="11" t="s">
        <v>36</v>
      </c>
      <c r="F9" s="10"/>
      <c r="G9" s="9" t="s">
        <v>20</v>
      </c>
      <c r="H9" s="8" t="s">
        <v>136</v>
      </c>
    </row>
    <row r="10" spans="2:8" ht="14.1" customHeight="1" x14ac:dyDescent="0.2">
      <c r="B10" s="17" t="s">
        <v>93</v>
      </c>
      <c r="C10" s="14" t="s">
        <v>70</v>
      </c>
      <c r="D10" s="12" t="s">
        <v>83</v>
      </c>
      <c r="E10" s="11" t="s">
        <v>103</v>
      </c>
      <c r="F10" s="10">
        <f>TRUNC((F8+F9),0)</f>
        <v>0</v>
      </c>
      <c r="G10" s="9" t="s">
        <v>136</v>
      </c>
      <c r="H10" s="8" t="s">
        <v>39</v>
      </c>
    </row>
    <row r="11" spans="2:8" ht="14.1" customHeight="1" x14ac:dyDescent="0.2">
      <c r="B11" s="17" t="s">
        <v>25</v>
      </c>
      <c r="C11" s="16" t="s">
        <v>136</v>
      </c>
      <c r="D11" s="22" t="s">
        <v>31</v>
      </c>
      <c r="E11" s="21" t="s">
        <v>120</v>
      </c>
      <c r="F11" s="19">
        <f>내역서!N34</f>
        <v>0</v>
      </c>
      <c r="G11" s="19" t="s">
        <v>136</v>
      </c>
      <c r="H11" s="18" t="s">
        <v>136</v>
      </c>
    </row>
    <row r="12" spans="2:8" ht="14.1" customHeight="1" x14ac:dyDescent="0.2">
      <c r="B12" s="17" t="s">
        <v>93</v>
      </c>
      <c r="C12" s="16" t="s">
        <v>136</v>
      </c>
      <c r="D12" s="22" t="s">
        <v>96</v>
      </c>
      <c r="E12" s="21" t="s">
        <v>60</v>
      </c>
      <c r="F12" s="20"/>
      <c r="G12" s="19" t="s">
        <v>20</v>
      </c>
      <c r="H12" s="18" t="s">
        <v>136</v>
      </c>
    </row>
    <row r="13" spans="2:8" ht="14.1" customHeight="1" x14ac:dyDescent="0.2">
      <c r="B13" s="17" t="s">
        <v>38</v>
      </c>
      <c r="C13" s="16" t="s">
        <v>136</v>
      </c>
      <c r="D13" s="22" t="s">
        <v>110</v>
      </c>
      <c r="E13" s="21" t="s">
        <v>122</v>
      </c>
      <c r="F13" s="20"/>
      <c r="G13" s="19" t="s">
        <v>90</v>
      </c>
      <c r="H13" s="18" t="s">
        <v>136</v>
      </c>
    </row>
    <row r="14" spans="2:8" ht="14.1" customHeight="1" x14ac:dyDescent="0.2">
      <c r="B14" s="17" t="s">
        <v>93</v>
      </c>
      <c r="C14" s="16" t="s">
        <v>22</v>
      </c>
      <c r="D14" s="22" t="s">
        <v>75</v>
      </c>
      <c r="E14" s="21" t="s">
        <v>58</v>
      </c>
      <c r="F14" s="20"/>
      <c r="G14" s="19" t="s">
        <v>20</v>
      </c>
      <c r="H14" s="18" t="s">
        <v>136</v>
      </c>
    </row>
    <row r="15" spans="2:8" ht="14.1" customHeight="1" x14ac:dyDescent="0.2">
      <c r="B15" s="17" t="s">
        <v>78</v>
      </c>
      <c r="C15" s="16" t="s">
        <v>136</v>
      </c>
      <c r="D15" s="22" t="s">
        <v>66</v>
      </c>
      <c r="E15" s="21" t="s">
        <v>10</v>
      </c>
      <c r="F15" s="20"/>
      <c r="G15" s="19" t="s">
        <v>20</v>
      </c>
      <c r="H15" s="18" t="s">
        <v>136</v>
      </c>
    </row>
    <row r="16" spans="2:8" ht="14.1" customHeight="1" x14ac:dyDescent="0.2">
      <c r="B16" s="17" t="s">
        <v>136</v>
      </c>
      <c r="C16" s="16" t="s">
        <v>136</v>
      </c>
      <c r="D16" s="22" t="s">
        <v>76</v>
      </c>
      <c r="E16" s="21" t="s">
        <v>68</v>
      </c>
      <c r="F16" s="20"/>
      <c r="G16" s="19" t="s">
        <v>20</v>
      </c>
      <c r="H16" s="18" t="s">
        <v>136</v>
      </c>
    </row>
    <row r="17" spans="2:12" ht="14.1" customHeight="1" x14ac:dyDescent="0.2">
      <c r="B17" s="17" t="s">
        <v>98</v>
      </c>
      <c r="C17" s="16" t="s">
        <v>136</v>
      </c>
      <c r="D17" s="22" t="s">
        <v>13</v>
      </c>
      <c r="E17" s="21" t="s">
        <v>18</v>
      </c>
      <c r="F17" s="20"/>
      <c r="G17" s="19" t="s">
        <v>136</v>
      </c>
      <c r="H17" s="18" t="s">
        <v>136</v>
      </c>
    </row>
    <row r="18" spans="2:12" ht="14.1" customHeight="1" x14ac:dyDescent="0.2">
      <c r="B18" s="17" t="s">
        <v>136</v>
      </c>
      <c r="C18" s="16" t="s">
        <v>136</v>
      </c>
      <c r="D18" s="22" t="s">
        <v>63</v>
      </c>
      <c r="E18" s="21" t="s">
        <v>85</v>
      </c>
      <c r="F18" s="20"/>
      <c r="G18" s="19" t="s">
        <v>20</v>
      </c>
      <c r="H18" s="18" t="s">
        <v>136</v>
      </c>
    </row>
    <row r="19" spans="2:12" ht="14.1" customHeight="1" x14ac:dyDescent="0.2">
      <c r="B19" s="17" t="s">
        <v>93</v>
      </c>
      <c r="C19" s="16" t="s">
        <v>136</v>
      </c>
      <c r="D19" s="22" t="s">
        <v>82</v>
      </c>
      <c r="E19" s="21" t="s">
        <v>2</v>
      </c>
      <c r="F19" s="20"/>
      <c r="G19" s="19" t="s">
        <v>20</v>
      </c>
      <c r="H19" s="18" t="s">
        <v>136</v>
      </c>
    </row>
    <row r="20" spans="2:12" ht="14.1" customHeight="1" x14ac:dyDescent="0.2">
      <c r="B20" s="17" t="s">
        <v>136</v>
      </c>
      <c r="C20" s="16" t="s">
        <v>136</v>
      </c>
      <c r="D20" s="22" t="s">
        <v>64</v>
      </c>
      <c r="E20" s="21" t="s">
        <v>74</v>
      </c>
      <c r="F20" s="20"/>
      <c r="G20" s="19" t="s">
        <v>20</v>
      </c>
      <c r="H20" s="18" t="s">
        <v>136</v>
      </c>
    </row>
    <row r="21" spans="2:12" ht="14.1" customHeight="1" x14ac:dyDescent="0.2">
      <c r="B21" s="17" t="s">
        <v>136</v>
      </c>
      <c r="C21" s="16" t="s">
        <v>136</v>
      </c>
      <c r="D21" s="22" t="s">
        <v>109</v>
      </c>
      <c r="E21" s="21" t="s">
        <v>15</v>
      </c>
      <c r="F21" s="20"/>
      <c r="G21" s="19" t="s">
        <v>136</v>
      </c>
      <c r="H21" s="18" t="s">
        <v>136</v>
      </c>
    </row>
    <row r="22" spans="2:12" ht="14.1" customHeight="1" x14ac:dyDescent="0.2">
      <c r="B22" s="17" t="s">
        <v>136</v>
      </c>
      <c r="C22" s="16" t="s">
        <v>70</v>
      </c>
      <c r="D22" s="22" t="s">
        <v>57</v>
      </c>
      <c r="E22" s="21" t="s">
        <v>94</v>
      </c>
      <c r="F22" s="20"/>
      <c r="G22" s="19" t="s">
        <v>20</v>
      </c>
      <c r="H22" s="18" t="s">
        <v>136</v>
      </c>
    </row>
    <row r="23" spans="2:12" ht="14.1" customHeight="1" x14ac:dyDescent="0.2">
      <c r="B23" s="17" t="s">
        <v>136</v>
      </c>
      <c r="C23" s="16" t="s">
        <v>136</v>
      </c>
      <c r="D23" s="12" t="s">
        <v>48</v>
      </c>
      <c r="E23" s="11" t="s">
        <v>16</v>
      </c>
      <c r="F23" s="10"/>
      <c r="G23" s="9" t="s">
        <v>20</v>
      </c>
      <c r="H23" s="8" t="s">
        <v>136</v>
      </c>
    </row>
    <row r="24" spans="2:12" ht="14.1" customHeight="1" x14ac:dyDescent="0.2">
      <c r="B24" s="15" t="s">
        <v>136</v>
      </c>
      <c r="C24" s="14" t="s">
        <v>136</v>
      </c>
      <c r="D24" s="12" t="s">
        <v>83</v>
      </c>
      <c r="E24" s="11" t="s">
        <v>41</v>
      </c>
      <c r="F24" s="10">
        <f>TRUNC((F11+F12+F13+F14+F15+F16+F17+F18+F19+F20+F21+F22+F23),0)</f>
        <v>0</v>
      </c>
      <c r="G24" s="9" t="s">
        <v>136</v>
      </c>
      <c r="H24" s="8" t="s">
        <v>112</v>
      </c>
    </row>
    <row r="25" spans="2:12" ht="14.1" customHeight="1" x14ac:dyDescent="0.2">
      <c r="B25" s="13" t="s">
        <v>136</v>
      </c>
      <c r="C25" s="12" t="s">
        <v>136</v>
      </c>
      <c r="D25" s="12" t="s">
        <v>81</v>
      </c>
      <c r="E25" s="11" t="s">
        <v>130</v>
      </c>
      <c r="F25" s="10">
        <f>TRUNC((F7+F10+F24),0)</f>
        <v>0</v>
      </c>
      <c r="G25" s="9" t="s">
        <v>136</v>
      </c>
      <c r="H25" s="8" t="s">
        <v>21</v>
      </c>
    </row>
    <row r="26" spans="2:12" ht="14.1" customHeight="1" x14ac:dyDescent="0.2">
      <c r="B26" s="13" t="s">
        <v>136</v>
      </c>
      <c r="C26" s="12" t="s">
        <v>136</v>
      </c>
      <c r="D26" s="12" t="s">
        <v>121</v>
      </c>
      <c r="E26" s="11" t="s">
        <v>49</v>
      </c>
      <c r="F26" s="9">
        <f>내역서!H40</f>
        <v>0</v>
      </c>
      <c r="G26" s="9" t="s">
        <v>136</v>
      </c>
      <c r="H26" s="8" t="s">
        <v>136</v>
      </c>
      <c r="L26">
        <f>내역서!H40</f>
        <v>0</v>
      </c>
    </row>
    <row r="27" spans="2:12" ht="14.1" customHeight="1" x14ac:dyDescent="0.2">
      <c r="B27" s="13" t="s">
        <v>136</v>
      </c>
      <c r="C27" s="12" t="s">
        <v>136</v>
      </c>
      <c r="D27" s="12" t="s">
        <v>69</v>
      </c>
      <c r="E27" s="11" t="s">
        <v>113</v>
      </c>
      <c r="F27" s="10">
        <f>TRUNC((F25+F26),0)</f>
        <v>0</v>
      </c>
      <c r="G27" s="9" t="s">
        <v>136</v>
      </c>
      <c r="H27" s="8" t="s">
        <v>128</v>
      </c>
    </row>
    <row r="28" spans="2:12" ht="14.1" customHeight="1" x14ac:dyDescent="0.2">
      <c r="B28" s="13" t="s">
        <v>136</v>
      </c>
      <c r="C28" s="12" t="s">
        <v>136</v>
      </c>
      <c r="D28" s="12" t="s">
        <v>19</v>
      </c>
      <c r="E28" s="11" t="s">
        <v>28</v>
      </c>
      <c r="F28" s="10">
        <f>IF(L52&lt;&gt; "0.9",TRUNC(F27*0.1,0),TRUNC(F27*0.1,0)+1)</f>
        <v>0</v>
      </c>
      <c r="G28" s="9" t="s">
        <v>133</v>
      </c>
      <c r="H28" s="8" t="s">
        <v>125</v>
      </c>
    </row>
    <row r="29" spans="2:12" ht="14.1" customHeight="1" x14ac:dyDescent="0.2">
      <c r="B29" s="7" t="s">
        <v>136</v>
      </c>
      <c r="C29" s="6" t="s">
        <v>136</v>
      </c>
      <c r="D29" s="6" t="s">
        <v>105</v>
      </c>
      <c r="E29" s="5" t="s">
        <v>106</v>
      </c>
      <c r="F29" s="4">
        <f>TRUNC((F27+F28),0)</f>
        <v>0</v>
      </c>
      <c r="G29" s="3" t="s">
        <v>136</v>
      </c>
      <c r="H29" s="2" t="s">
        <v>61</v>
      </c>
    </row>
    <row r="30" spans="2:12" x14ac:dyDescent="0.2">
      <c r="B30" s="1"/>
      <c r="C30" s="1"/>
      <c r="D30" s="1"/>
      <c r="E30" s="1"/>
      <c r="F30" s="1"/>
      <c r="G30" s="1"/>
      <c r="H30" s="1"/>
    </row>
    <row r="52" spans="12:12" x14ac:dyDescent="0.2">
      <c r="L52" t="str">
        <f>RIGHT(F27*0.1,3)</f>
        <v>0</v>
      </c>
    </row>
  </sheetData>
  <mergeCells count="2">
    <mergeCell ref="B3:D3"/>
    <mergeCell ref="B1:H2"/>
  </mergeCells>
  <phoneticPr fontId="3" type="noConversion"/>
  <pageMargins left="0.78740157480314965" right="7.874015748031496E-2" top="0.47244094488188976" bottom="0.78740157480314965" header="0.5" footer="0.5"/>
  <pageSetup paperSize="9" orientation="landscape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7"/>
  <sheetViews>
    <sheetView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12.75" x14ac:dyDescent="0.2"/>
  <cols>
    <col min="1" max="1" width="0.7109375" customWidth="1"/>
    <col min="2" max="2" width="7.7109375" customWidth="1"/>
    <col min="3" max="3" width="23.28515625" customWidth="1"/>
    <col min="4" max="4" width="21.42578125" customWidth="1"/>
    <col min="5" max="5" width="13.5703125" customWidth="1"/>
    <col min="6" max="6" width="7.7109375" customWidth="1"/>
    <col min="7" max="7" width="18.42578125" customWidth="1"/>
    <col min="8" max="8" width="16.140625" customWidth="1"/>
    <col min="9" max="9" width="15.5703125" customWidth="1"/>
    <col min="10" max="10" width="16.28515625" customWidth="1"/>
    <col min="11" max="11" width="13.5703125" customWidth="1"/>
  </cols>
  <sheetData>
    <row r="1" spans="2:11" ht="24.95" customHeight="1" x14ac:dyDescent="0.2">
      <c r="B1" s="59" t="s">
        <v>102</v>
      </c>
      <c r="C1" s="59"/>
      <c r="D1" s="59"/>
      <c r="E1" s="59"/>
      <c r="F1" s="59"/>
      <c r="G1" s="59"/>
      <c r="H1" s="59"/>
      <c r="I1" s="59"/>
      <c r="J1" s="59"/>
      <c r="K1" s="59"/>
    </row>
    <row r="2" spans="2:11" ht="9.9499999999999993" customHeight="1" x14ac:dyDescent="0.2"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2:11" ht="30.75" customHeight="1" x14ac:dyDescent="0.2">
      <c r="B3" s="29" t="s">
        <v>134</v>
      </c>
      <c r="C3" s="24" t="s">
        <v>86</v>
      </c>
      <c r="D3" s="24" t="s">
        <v>100</v>
      </c>
      <c r="E3" s="24" t="s">
        <v>3</v>
      </c>
      <c r="F3" s="24" t="s">
        <v>44</v>
      </c>
      <c r="G3" s="24" t="s">
        <v>129</v>
      </c>
      <c r="H3" s="24" t="s">
        <v>114</v>
      </c>
      <c r="I3" s="24" t="s">
        <v>80</v>
      </c>
      <c r="J3" s="24" t="s">
        <v>4</v>
      </c>
      <c r="K3" s="23" t="s">
        <v>27</v>
      </c>
    </row>
    <row r="4" spans="2:11" ht="19.7" customHeight="1" x14ac:dyDescent="0.2">
      <c r="B4" s="15" t="s">
        <v>67</v>
      </c>
      <c r="C4" s="14" t="s">
        <v>5</v>
      </c>
      <c r="D4" s="14" t="s">
        <v>136</v>
      </c>
      <c r="E4" s="10"/>
      <c r="F4" s="28" t="s">
        <v>136</v>
      </c>
      <c r="G4" s="9">
        <f t="shared" ref="G4:G12" si="0">H4+I4+J4</f>
        <v>0</v>
      </c>
      <c r="H4" s="9">
        <f>내역서!J5</f>
        <v>0</v>
      </c>
      <c r="I4" s="9">
        <f>내역서!L5</f>
        <v>0</v>
      </c>
      <c r="J4" s="9">
        <f>내역서!N5</f>
        <v>0</v>
      </c>
      <c r="K4" s="8" t="s">
        <v>136</v>
      </c>
    </row>
    <row r="5" spans="2:11" ht="19.7" customHeight="1" x14ac:dyDescent="0.2">
      <c r="B5" s="15" t="s">
        <v>59</v>
      </c>
      <c r="C5" s="14" t="s">
        <v>33</v>
      </c>
      <c r="D5" s="14" t="s">
        <v>136</v>
      </c>
      <c r="E5" s="10"/>
      <c r="F5" s="28" t="s">
        <v>136</v>
      </c>
      <c r="G5" s="9">
        <f t="shared" si="0"/>
        <v>0</v>
      </c>
      <c r="H5" s="9">
        <f>내역서!J6</f>
        <v>0</v>
      </c>
      <c r="I5" s="9">
        <f>내역서!L6</f>
        <v>0</v>
      </c>
      <c r="J5" s="9">
        <f>내역서!N6</f>
        <v>0</v>
      </c>
      <c r="K5" s="8" t="s">
        <v>136</v>
      </c>
    </row>
    <row r="6" spans="2:11" ht="19.7" customHeight="1" x14ac:dyDescent="0.2">
      <c r="B6" s="15" t="s">
        <v>117</v>
      </c>
      <c r="C6" s="14" t="s">
        <v>62</v>
      </c>
      <c r="D6" s="14" t="s">
        <v>136</v>
      </c>
      <c r="E6" s="10"/>
      <c r="F6" s="28" t="s">
        <v>136</v>
      </c>
      <c r="G6" s="9">
        <f t="shared" si="0"/>
        <v>0</v>
      </c>
      <c r="H6" s="9">
        <f>내역서!J7</f>
        <v>0</v>
      </c>
      <c r="I6" s="9">
        <f>내역서!L7</f>
        <v>0</v>
      </c>
      <c r="J6" s="9">
        <f>내역서!N7</f>
        <v>0</v>
      </c>
      <c r="K6" s="8" t="s">
        <v>136</v>
      </c>
    </row>
    <row r="7" spans="2:11" ht="19.7" customHeight="1" x14ac:dyDescent="0.2">
      <c r="B7" s="15" t="s">
        <v>9</v>
      </c>
      <c r="C7" s="14" t="s">
        <v>51</v>
      </c>
      <c r="D7" s="14" t="s">
        <v>136</v>
      </c>
      <c r="E7" s="10"/>
      <c r="F7" s="28" t="s">
        <v>136</v>
      </c>
      <c r="G7" s="9">
        <f t="shared" si="0"/>
        <v>0</v>
      </c>
      <c r="H7" s="9">
        <f>내역서!J12</f>
        <v>0</v>
      </c>
      <c r="I7" s="9">
        <f>내역서!L12</f>
        <v>0</v>
      </c>
      <c r="J7" s="9">
        <f>내역서!N12</f>
        <v>0</v>
      </c>
      <c r="K7" s="8" t="s">
        <v>136</v>
      </c>
    </row>
    <row r="8" spans="2:11" ht="19.7" customHeight="1" x14ac:dyDescent="0.2">
      <c r="B8" s="15" t="s">
        <v>43</v>
      </c>
      <c r="C8" s="14" t="s">
        <v>119</v>
      </c>
      <c r="D8" s="14" t="s">
        <v>136</v>
      </c>
      <c r="E8" s="10"/>
      <c r="F8" s="28" t="s">
        <v>136</v>
      </c>
      <c r="G8" s="9">
        <f t="shared" si="0"/>
        <v>0</v>
      </c>
      <c r="H8" s="9">
        <f>내역서!J14</f>
        <v>0</v>
      </c>
      <c r="I8" s="9">
        <f>내역서!L14</f>
        <v>0</v>
      </c>
      <c r="J8" s="9">
        <f>내역서!N14</f>
        <v>0</v>
      </c>
      <c r="K8" s="8" t="s">
        <v>136</v>
      </c>
    </row>
    <row r="9" spans="2:11" ht="19.7" customHeight="1" x14ac:dyDescent="0.2">
      <c r="B9" s="15" t="s">
        <v>95</v>
      </c>
      <c r="C9" s="14" t="s">
        <v>71</v>
      </c>
      <c r="D9" s="14" t="s">
        <v>136</v>
      </c>
      <c r="E9" s="10"/>
      <c r="F9" s="28" t="s">
        <v>136</v>
      </c>
      <c r="G9" s="9">
        <f t="shared" si="0"/>
        <v>0</v>
      </c>
      <c r="H9" s="9">
        <f>내역서!J17</f>
        <v>0</v>
      </c>
      <c r="I9" s="9">
        <f>내역서!L17</f>
        <v>0</v>
      </c>
      <c r="J9" s="9">
        <f>내역서!N17</f>
        <v>0</v>
      </c>
      <c r="K9" s="8" t="s">
        <v>136</v>
      </c>
    </row>
    <row r="10" spans="2:11" ht="19.7" customHeight="1" x14ac:dyDescent="0.2">
      <c r="B10" s="15" t="s">
        <v>135</v>
      </c>
      <c r="C10" s="14" t="s">
        <v>29</v>
      </c>
      <c r="D10" s="14" t="s">
        <v>136</v>
      </c>
      <c r="E10" s="10"/>
      <c r="F10" s="28" t="s">
        <v>136</v>
      </c>
      <c r="G10" s="9">
        <f t="shared" si="0"/>
        <v>0</v>
      </c>
      <c r="H10" s="9">
        <f>내역서!J26</f>
        <v>0</v>
      </c>
      <c r="I10" s="9">
        <f>내역서!L26</f>
        <v>0</v>
      </c>
      <c r="J10" s="9">
        <f>내역서!N26</f>
        <v>0</v>
      </c>
      <c r="K10" s="8" t="s">
        <v>136</v>
      </c>
    </row>
    <row r="11" spans="2:11" ht="19.7" customHeight="1" x14ac:dyDescent="0.2">
      <c r="B11" s="15" t="s">
        <v>23</v>
      </c>
      <c r="C11" s="14" t="s">
        <v>40</v>
      </c>
      <c r="D11" s="14" t="s">
        <v>136</v>
      </c>
      <c r="E11" s="10"/>
      <c r="F11" s="28" t="s">
        <v>136</v>
      </c>
      <c r="G11" s="9">
        <f t="shared" si="0"/>
        <v>0</v>
      </c>
      <c r="H11" s="9">
        <f>내역서!J30</f>
        <v>0</v>
      </c>
      <c r="I11" s="9">
        <f>내역서!L30</f>
        <v>0</v>
      </c>
      <c r="J11" s="9">
        <f>내역서!N30</f>
        <v>0</v>
      </c>
      <c r="K11" s="8" t="s">
        <v>136</v>
      </c>
    </row>
    <row r="12" spans="2:11" ht="19.7" customHeight="1" x14ac:dyDescent="0.2">
      <c r="B12" s="15" t="s">
        <v>136</v>
      </c>
      <c r="C12" s="14" t="s">
        <v>92</v>
      </c>
      <c r="D12" s="14" t="s">
        <v>136</v>
      </c>
      <c r="E12" s="10"/>
      <c r="F12" s="28" t="s">
        <v>136</v>
      </c>
      <c r="G12" s="9">
        <f t="shared" si="0"/>
        <v>0</v>
      </c>
      <c r="H12" s="9">
        <f>내역서!J34</f>
        <v>0</v>
      </c>
      <c r="I12" s="9">
        <f>내역서!L34</f>
        <v>0</v>
      </c>
      <c r="J12" s="9">
        <f>내역서!N34</f>
        <v>0</v>
      </c>
      <c r="K12" s="8" t="s">
        <v>136</v>
      </c>
    </row>
    <row r="13" spans="2:11" ht="19.7" customHeight="1" x14ac:dyDescent="0.2">
      <c r="B13" s="15" t="s">
        <v>136</v>
      </c>
      <c r="C13" s="14" t="s">
        <v>55</v>
      </c>
      <c r="D13" s="14" t="s">
        <v>136</v>
      </c>
      <c r="E13" s="10"/>
      <c r="F13" s="28" t="s">
        <v>136</v>
      </c>
      <c r="G13" s="9">
        <f>원가계산서!F26</f>
        <v>0</v>
      </c>
      <c r="H13" s="10"/>
      <c r="I13" s="10"/>
      <c r="J13" s="10"/>
      <c r="K13" s="8" t="s">
        <v>136</v>
      </c>
    </row>
    <row r="14" spans="2:11" ht="19.7" customHeight="1" x14ac:dyDescent="0.2">
      <c r="B14" s="15" t="s">
        <v>136</v>
      </c>
      <c r="C14" s="14" t="s">
        <v>6</v>
      </c>
      <c r="D14" s="14" t="s">
        <v>136</v>
      </c>
      <c r="E14" s="10">
        <v>10</v>
      </c>
      <c r="F14" s="28" t="s">
        <v>20</v>
      </c>
      <c r="G14" s="9">
        <f>원가계산서!F28</f>
        <v>0</v>
      </c>
      <c r="H14" s="10"/>
      <c r="I14" s="10"/>
      <c r="J14" s="10"/>
      <c r="K14" s="8" t="s">
        <v>136</v>
      </c>
    </row>
    <row r="15" spans="2:11" ht="19.7" customHeight="1" x14ac:dyDescent="0.2">
      <c r="B15" s="15" t="s">
        <v>136</v>
      </c>
      <c r="C15" s="14" t="s">
        <v>1</v>
      </c>
      <c r="D15" s="14" t="s">
        <v>136</v>
      </c>
      <c r="E15" s="10"/>
      <c r="F15" s="28" t="s">
        <v>136</v>
      </c>
      <c r="G15" s="9">
        <f>원가계산서!F29</f>
        <v>0</v>
      </c>
      <c r="H15" s="10"/>
      <c r="I15" s="10"/>
      <c r="J15" s="10"/>
      <c r="K15" s="8" t="s">
        <v>136</v>
      </c>
    </row>
    <row r="16" spans="2:11" ht="19.7" customHeight="1" x14ac:dyDescent="0.2">
      <c r="B16" s="27"/>
      <c r="C16" s="4"/>
      <c r="D16" s="4"/>
      <c r="E16" s="4"/>
      <c r="F16" s="4"/>
      <c r="G16" s="4"/>
      <c r="H16" s="4"/>
      <c r="I16" s="4"/>
      <c r="J16" s="4"/>
      <c r="K16" s="26"/>
    </row>
    <row r="17" spans="2:11" x14ac:dyDescent="0.2"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1">
    <mergeCell ref="B1:K2"/>
  </mergeCells>
  <phoneticPr fontId="3" type="noConversion"/>
  <pageMargins left="0.78740157480314965" right="7.874015748031496E-2" top="0.47244094488188976" bottom="0.78740157480314965" header="0.5" footer="0.5"/>
  <pageSetup paperSize="9" scale="85" orientation="landscape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57"/>
  <sheetViews>
    <sheetView tabSelected="1" view="pageBreakPreview" zoomScaleNormal="100" zoomScaleSheetLayoutView="100" workbookViewId="0">
      <pane ySplit="4" topLeftCell="A29" activePane="bottomLeft" state="frozen"/>
      <selection activeCell="A4" sqref="A4"/>
      <selection pane="bottomLeft" activeCell="I41" sqref="I41"/>
    </sheetView>
  </sheetViews>
  <sheetFormatPr defaultRowHeight="12.75" x14ac:dyDescent="0.2"/>
  <cols>
    <col min="1" max="1" width="0.7109375" customWidth="1"/>
    <col min="2" max="2" width="4.28515625" customWidth="1"/>
    <col min="3" max="3" width="23.28515625" customWidth="1"/>
    <col min="4" max="4" width="20" customWidth="1"/>
    <col min="5" max="5" width="6.85546875" customWidth="1"/>
    <col min="6" max="6" width="3.7109375" customWidth="1"/>
    <col min="7" max="8" width="15.28515625" bestFit="1" customWidth="1"/>
    <col min="9" max="9" width="10.42578125" customWidth="1"/>
    <col min="10" max="10" width="11.5703125" customWidth="1"/>
    <col min="11" max="11" width="10.28515625" customWidth="1"/>
    <col min="12" max="12" width="11.42578125" customWidth="1"/>
    <col min="13" max="13" width="10.5703125" customWidth="1"/>
    <col min="14" max="14" width="11.42578125" customWidth="1"/>
    <col min="15" max="15" width="7.5703125" customWidth="1"/>
  </cols>
  <sheetData>
    <row r="1" spans="2:15" ht="24.95" customHeight="1" x14ac:dyDescent="0.2">
      <c r="B1" s="59" t="s">
        <v>11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2:15" ht="9.9499999999999993" customHeight="1" x14ac:dyDescent="0.2"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2:15" ht="15.4" customHeight="1" x14ac:dyDescent="0.2">
      <c r="B3" s="65" t="s">
        <v>134</v>
      </c>
      <c r="C3" s="67" t="s">
        <v>86</v>
      </c>
      <c r="D3" s="67" t="s">
        <v>100</v>
      </c>
      <c r="E3" s="67" t="s">
        <v>72</v>
      </c>
      <c r="F3" s="67" t="s">
        <v>44</v>
      </c>
      <c r="G3" s="61" t="s">
        <v>115</v>
      </c>
      <c r="H3" s="62"/>
      <c r="I3" s="61" t="s">
        <v>47</v>
      </c>
      <c r="J3" s="62"/>
      <c r="K3" s="61" t="s">
        <v>89</v>
      </c>
      <c r="L3" s="62"/>
      <c r="M3" s="61" t="s">
        <v>107</v>
      </c>
      <c r="N3" s="62"/>
      <c r="O3" s="63" t="s">
        <v>27</v>
      </c>
    </row>
    <row r="4" spans="2:15" ht="19.7" customHeight="1" x14ac:dyDescent="0.2">
      <c r="B4" s="66"/>
      <c r="C4" s="68"/>
      <c r="D4" s="68"/>
      <c r="E4" s="68"/>
      <c r="F4" s="68"/>
      <c r="G4" s="44" t="s">
        <v>0</v>
      </c>
      <c r="H4" s="43" t="s">
        <v>65</v>
      </c>
      <c r="I4" s="44" t="s">
        <v>0</v>
      </c>
      <c r="J4" s="43" t="s">
        <v>65</v>
      </c>
      <c r="K4" s="44" t="s">
        <v>0</v>
      </c>
      <c r="L4" s="43" t="s">
        <v>65</v>
      </c>
      <c r="M4" s="44" t="s">
        <v>0</v>
      </c>
      <c r="N4" s="43" t="s">
        <v>65</v>
      </c>
      <c r="O4" s="64"/>
    </row>
    <row r="5" spans="2:15" ht="19.7" customHeight="1" x14ac:dyDescent="0.2">
      <c r="B5" s="37" t="s">
        <v>67</v>
      </c>
      <c r="C5" s="55" t="s">
        <v>137</v>
      </c>
      <c r="D5" s="56"/>
      <c r="E5" s="10"/>
      <c r="F5" s="35" t="s">
        <v>136</v>
      </c>
      <c r="G5" s="31"/>
      <c r="H5" s="34"/>
      <c r="I5" s="31"/>
      <c r="J5" s="34"/>
      <c r="K5" s="31"/>
      <c r="L5" s="34"/>
      <c r="M5" s="31"/>
      <c r="N5" s="34"/>
      <c r="O5" s="33"/>
    </row>
    <row r="6" spans="2:15" ht="19.7" customHeight="1" x14ac:dyDescent="0.2">
      <c r="B6" s="37" t="s">
        <v>59</v>
      </c>
      <c r="C6" s="36" t="s">
        <v>33</v>
      </c>
      <c r="D6" s="36" t="s">
        <v>136</v>
      </c>
      <c r="E6" s="10"/>
      <c r="F6" s="35" t="s">
        <v>136</v>
      </c>
      <c r="G6" s="31"/>
      <c r="H6" s="34"/>
      <c r="I6" s="31"/>
      <c r="J6" s="34"/>
      <c r="K6" s="31"/>
      <c r="L6" s="9"/>
      <c r="M6" s="31"/>
      <c r="N6" s="9"/>
      <c r="O6" s="33"/>
    </row>
    <row r="7" spans="2:15" ht="19.7" customHeight="1" x14ac:dyDescent="0.2">
      <c r="B7" s="37" t="s">
        <v>117</v>
      </c>
      <c r="C7" s="36" t="s">
        <v>62</v>
      </c>
      <c r="D7" s="36" t="s">
        <v>136</v>
      </c>
      <c r="E7" s="10"/>
      <c r="F7" s="35" t="s">
        <v>136</v>
      </c>
      <c r="G7" s="31"/>
      <c r="H7" s="34"/>
      <c r="I7" s="31"/>
      <c r="J7" s="34"/>
      <c r="K7" s="31"/>
      <c r="L7" s="9"/>
      <c r="M7" s="31"/>
      <c r="N7" s="9"/>
      <c r="O7" s="33"/>
    </row>
    <row r="8" spans="2:15" ht="19.7" customHeight="1" x14ac:dyDescent="0.2">
      <c r="B8" s="15" t="s">
        <v>136</v>
      </c>
      <c r="C8" s="14" t="s">
        <v>108</v>
      </c>
      <c r="D8" s="14" t="s">
        <v>136</v>
      </c>
      <c r="E8" s="10">
        <v>1</v>
      </c>
      <c r="F8" s="28" t="s">
        <v>104</v>
      </c>
      <c r="G8" s="31"/>
      <c r="H8" s="9"/>
      <c r="I8" s="32"/>
      <c r="J8" s="9"/>
      <c r="K8" s="32"/>
      <c r="L8" s="9"/>
      <c r="M8" s="32"/>
      <c r="N8" s="9"/>
      <c r="O8" s="8"/>
    </row>
    <row r="9" spans="2:15" ht="19.7" customHeight="1" x14ac:dyDescent="0.2">
      <c r="B9" s="15" t="s">
        <v>136</v>
      </c>
      <c r="C9" s="14" t="s">
        <v>35</v>
      </c>
      <c r="D9" s="14" t="s">
        <v>136</v>
      </c>
      <c r="E9" s="10">
        <v>1</v>
      </c>
      <c r="F9" s="28" t="s">
        <v>104</v>
      </c>
      <c r="G9" s="31"/>
      <c r="H9" s="9"/>
      <c r="I9" s="32"/>
      <c r="J9" s="9"/>
      <c r="K9" s="32"/>
      <c r="L9" s="9"/>
      <c r="M9" s="32"/>
      <c r="N9" s="9"/>
      <c r="O9" s="8"/>
    </row>
    <row r="10" spans="2:15" ht="19.7" customHeight="1" x14ac:dyDescent="0.2">
      <c r="B10" s="15" t="s">
        <v>136</v>
      </c>
      <c r="C10" s="14" t="s">
        <v>54</v>
      </c>
      <c r="D10" s="14" t="s">
        <v>136</v>
      </c>
      <c r="E10" s="10">
        <v>1</v>
      </c>
      <c r="F10" s="28" t="s">
        <v>104</v>
      </c>
      <c r="G10" s="31"/>
      <c r="H10" s="9"/>
      <c r="I10" s="32"/>
      <c r="J10" s="9"/>
      <c r="K10" s="32"/>
      <c r="L10" s="9"/>
      <c r="M10" s="32"/>
      <c r="N10" s="9"/>
      <c r="O10" s="8"/>
    </row>
    <row r="11" spans="2:15" ht="19.7" customHeight="1" x14ac:dyDescent="0.2">
      <c r="B11" s="15" t="s">
        <v>136</v>
      </c>
      <c r="C11" s="14" t="s">
        <v>26</v>
      </c>
      <c r="D11" s="14" t="s">
        <v>136</v>
      </c>
      <c r="E11" s="10">
        <v>1</v>
      </c>
      <c r="F11" s="28" t="s">
        <v>104</v>
      </c>
      <c r="G11" s="31"/>
      <c r="H11" s="9"/>
      <c r="I11" s="32"/>
      <c r="J11" s="9"/>
      <c r="K11" s="32"/>
      <c r="L11" s="9"/>
      <c r="M11" s="32"/>
      <c r="N11" s="9"/>
      <c r="O11" s="8"/>
    </row>
    <row r="12" spans="2:15" ht="19.7" customHeight="1" x14ac:dyDescent="0.2">
      <c r="B12" s="37" t="s">
        <v>9</v>
      </c>
      <c r="C12" s="36" t="s">
        <v>51</v>
      </c>
      <c r="D12" s="36" t="s">
        <v>136</v>
      </c>
      <c r="E12" s="10"/>
      <c r="F12" s="35" t="s">
        <v>136</v>
      </c>
      <c r="G12" s="31"/>
      <c r="H12" s="34"/>
      <c r="I12" s="31"/>
      <c r="J12" s="34"/>
      <c r="K12" s="31"/>
      <c r="L12" s="9"/>
      <c r="M12" s="31"/>
      <c r="N12" s="9"/>
      <c r="O12" s="33"/>
    </row>
    <row r="13" spans="2:15" ht="19.7" customHeight="1" x14ac:dyDescent="0.2">
      <c r="B13" s="15" t="s">
        <v>136</v>
      </c>
      <c r="C13" s="14" t="s">
        <v>51</v>
      </c>
      <c r="D13" s="14" t="s">
        <v>84</v>
      </c>
      <c r="E13" s="10">
        <v>1</v>
      </c>
      <c r="F13" s="28" t="s">
        <v>104</v>
      </c>
      <c r="G13" s="31"/>
      <c r="H13" s="9"/>
      <c r="I13" s="32"/>
      <c r="J13" s="9"/>
      <c r="K13" s="32"/>
      <c r="L13" s="9"/>
      <c r="M13" s="32"/>
      <c r="N13" s="9"/>
      <c r="O13" s="8"/>
    </row>
    <row r="14" spans="2:15" ht="19.7" customHeight="1" x14ac:dyDescent="0.2">
      <c r="B14" s="37" t="s">
        <v>43</v>
      </c>
      <c r="C14" s="36" t="s">
        <v>119</v>
      </c>
      <c r="D14" s="36" t="s">
        <v>136</v>
      </c>
      <c r="E14" s="10"/>
      <c r="F14" s="35" t="s">
        <v>136</v>
      </c>
      <c r="G14" s="31"/>
      <c r="H14" s="34"/>
      <c r="I14" s="31"/>
      <c r="J14" s="34"/>
      <c r="K14" s="31"/>
      <c r="L14" s="9"/>
      <c r="M14" s="31"/>
      <c r="N14" s="9"/>
      <c r="O14" s="33"/>
    </row>
    <row r="15" spans="2:15" ht="19.7" customHeight="1" x14ac:dyDescent="0.2">
      <c r="B15" s="15" t="s">
        <v>136</v>
      </c>
      <c r="C15" s="14" t="s">
        <v>119</v>
      </c>
      <c r="D15" s="14" t="s">
        <v>77</v>
      </c>
      <c r="E15" s="10">
        <v>1</v>
      </c>
      <c r="F15" s="28" t="s">
        <v>104</v>
      </c>
      <c r="G15" s="31"/>
      <c r="H15" s="9"/>
      <c r="I15" s="32"/>
      <c r="J15" s="9"/>
      <c r="K15" s="32"/>
      <c r="L15" s="9"/>
      <c r="M15" s="32"/>
      <c r="N15" s="9"/>
      <c r="O15" s="8"/>
    </row>
    <row r="16" spans="2:15" ht="19.7" customHeight="1" x14ac:dyDescent="0.2">
      <c r="B16" s="15" t="s">
        <v>136</v>
      </c>
      <c r="C16" s="14" t="s">
        <v>136</v>
      </c>
      <c r="D16" s="14" t="s">
        <v>136</v>
      </c>
      <c r="E16" s="10"/>
      <c r="F16" s="28" t="s">
        <v>136</v>
      </c>
      <c r="G16" s="31"/>
      <c r="H16" s="9"/>
      <c r="I16" s="31"/>
      <c r="J16" s="10"/>
      <c r="K16" s="31"/>
      <c r="L16" s="10"/>
      <c r="M16" s="31"/>
      <c r="N16" s="10"/>
      <c r="O16" s="8"/>
    </row>
    <row r="17" spans="2:15" ht="19.7" customHeight="1" x14ac:dyDescent="0.2">
      <c r="B17" s="37" t="s">
        <v>95</v>
      </c>
      <c r="C17" s="36" t="s">
        <v>71</v>
      </c>
      <c r="D17" s="36" t="s">
        <v>136</v>
      </c>
      <c r="E17" s="10"/>
      <c r="F17" s="35" t="s">
        <v>136</v>
      </c>
      <c r="G17" s="31"/>
      <c r="H17" s="34"/>
      <c r="I17" s="31"/>
      <c r="J17" s="34"/>
      <c r="K17" s="31"/>
      <c r="L17" s="34"/>
      <c r="M17" s="31"/>
      <c r="N17" s="34"/>
      <c r="O17" s="33"/>
    </row>
    <row r="18" spans="2:15" ht="19.7" customHeight="1" x14ac:dyDescent="0.2">
      <c r="B18" s="15" t="s">
        <v>136</v>
      </c>
      <c r="C18" s="14" t="s">
        <v>8</v>
      </c>
      <c r="D18" s="14" t="s">
        <v>136</v>
      </c>
      <c r="E18" s="10">
        <v>1</v>
      </c>
      <c r="F18" s="28" t="s">
        <v>104</v>
      </c>
      <c r="G18" s="31"/>
      <c r="H18" s="9"/>
      <c r="I18" s="32"/>
      <c r="J18" s="9"/>
      <c r="K18" s="32"/>
      <c r="L18" s="9"/>
      <c r="M18" s="32"/>
      <c r="N18" s="9"/>
      <c r="O18" s="8"/>
    </row>
    <row r="19" spans="2:15" ht="19.7" customHeight="1" x14ac:dyDescent="0.2">
      <c r="B19" s="15" t="s">
        <v>136</v>
      </c>
      <c r="C19" s="14" t="s">
        <v>14</v>
      </c>
      <c r="D19" s="14" t="s">
        <v>136</v>
      </c>
      <c r="E19" s="10">
        <v>1</v>
      </c>
      <c r="F19" s="28" t="s">
        <v>104</v>
      </c>
      <c r="G19" s="31"/>
      <c r="H19" s="9"/>
      <c r="I19" s="32"/>
      <c r="J19" s="9"/>
      <c r="K19" s="32"/>
      <c r="L19" s="9"/>
      <c r="M19" s="32"/>
      <c r="N19" s="9"/>
      <c r="O19" s="8"/>
    </row>
    <row r="20" spans="2:15" ht="19.7" customHeight="1" x14ac:dyDescent="0.2">
      <c r="B20" s="15" t="s">
        <v>136</v>
      </c>
      <c r="C20" s="14" t="s">
        <v>34</v>
      </c>
      <c r="D20" s="14" t="s">
        <v>136</v>
      </c>
      <c r="E20" s="10">
        <v>1</v>
      </c>
      <c r="F20" s="28" t="s">
        <v>104</v>
      </c>
      <c r="G20" s="31"/>
      <c r="H20" s="9"/>
      <c r="I20" s="32"/>
      <c r="J20" s="9"/>
      <c r="K20" s="32"/>
      <c r="L20" s="9"/>
      <c r="M20" s="32"/>
      <c r="N20" s="9"/>
      <c r="O20" s="8"/>
    </row>
    <row r="21" spans="2:15" ht="19.7" customHeight="1" x14ac:dyDescent="0.2">
      <c r="B21" s="15" t="s">
        <v>136</v>
      </c>
      <c r="C21" s="14" t="s">
        <v>45</v>
      </c>
      <c r="D21" s="14" t="s">
        <v>136</v>
      </c>
      <c r="E21" s="10">
        <v>1</v>
      </c>
      <c r="F21" s="28" t="s">
        <v>104</v>
      </c>
      <c r="G21" s="31"/>
      <c r="H21" s="9"/>
      <c r="I21" s="32"/>
      <c r="J21" s="9"/>
      <c r="K21" s="32"/>
      <c r="L21" s="9"/>
      <c r="M21" s="32"/>
      <c r="N21" s="9"/>
      <c r="O21" s="8"/>
    </row>
    <row r="22" spans="2:15" ht="19.7" customHeight="1" x14ac:dyDescent="0.2">
      <c r="B22" s="15" t="s">
        <v>136</v>
      </c>
      <c r="C22" s="14" t="s">
        <v>17</v>
      </c>
      <c r="D22" s="14" t="s">
        <v>136</v>
      </c>
      <c r="E22" s="10">
        <v>1</v>
      </c>
      <c r="F22" s="28" t="s">
        <v>104</v>
      </c>
      <c r="G22" s="31"/>
      <c r="H22" s="9"/>
      <c r="I22" s="32"/>
      <c r="J22" s="9"/>
      <c r="K22" s="32"/>
      <c r="L22" s="9"/>
      <c r="M22" s="32"/>
      <c r="N22" s="9"/>
      <c r="O22" s="8"/>
    </row>
    <row r="23" spans="2:15" ht="19.7" customHeight="1" x14ac:dyDescent="0.2">
      <c r="B23" s="15" t="s">
        <v>136</v>
      </c>
      <c r="C23" s="14" t="s">
        <v>37</v>
      </c>
      <c r="D23" s="14" t="s">
        <v>88</v>
      </c>
      <c r="E23" s="10">
        <v>1</v>
      </c>
      <c r="F23" s="28" t="s">
        <v>104</v>
      </c>
      <c r="G23" s="31"/>
      <c r="H23" s="9"/>
      <c r="I23" s="32"/>
      <c r="J23" s="9"/>
      <c r="K23" s="32"/>
      <c r="L23" s="9"/>
      <c r="M23" s="32"/>
      <c r="N23" s="9"/>
      <c r="O23" s="8"/>
    </row>
    <row r="24" spans="2:15" ht="19.7" customHeight="1" x14ac:dyDescent="0.2">
      <c r="B24" s="15" t="s">
        <v>136</v>
      </c>
      <c r="C24" s="14" t="s">
        <v>30</v>
      </c>
      <c r="D24" s="14" t="s">
        <v>136</v>
      </c>
      <c r="E24" s="10">
        <v>1</v>
      </c>
      <c r="F24" s="28" t="s">
        <v>104</v>
      </c>
      <c r="G24" s="31"/>
      <c r="H24" s="9"/>
      <c r="I24" s="32"/>
      <c r="J24" s="9"/>
      <c r="K24" s="32"/>
      <c r="L24" s="9"/>
      <c r="M24" s="32"/>
      <c r="N24" s="9"/>
      <c r="O24" s="8"/>
    </row>
    <row r="25" spans="2:15" ht="19.7" customHeight="1" x14ac:dyDescent="0.2">
      <c r="B25" s="15" t="s">
        <v>136</v>
      </c>
      <c r="C25" s="14" t="s">
        <v>136</v>
      </c>
      <c r="D25" s="14" t="s">
        <v>136</v>
      </c>
      <c r="E25" s="10"/>
      <c r="F25" s="28" t="s">
        <v>136</v>
      </c>
      <c r="G25" s="31"/>
      <c r="H25" s="9"/>
      <c r="I25" s="31"/>
      <c r="J25" s="10"/>
      <c r="K25" s="31"/>
      <c r="L25" s="10"/>
      <c r="M25" s="31"/>
      <c r="N25" s="10"/>
      <c r="O25" s="8"/>
    </row>
    <row r="26" spans="2:15" ht="19.7" customHeight="1" x14ac:dyDescent="0.2">
      <c r="B26" s="37" t="s">
        <v>135</v>
      </c>
      <c r="C26" s="36" t="s">
        <v>29</v>
      </c>
      <c r="D26" s="36" t="s">
        <v>136</v>
      </c>
      <c r="E26" s="10"/>
      <c r="F26" s="35" t="s">
        <v>136</v>
      </c>
      <c r="G26" s="31"/>
      <c r="H26" s="34"/>
      <c r="I26" s="31"/>
      <c r="J26" s="34"/>
      <c r="K26" s="31"/>
      <c r="L26" s="9"/>
      <c r="M26" s="31"/>
      <c r="N26" s="34"/>
      <c r="O26" s="33"/>
    </row>
    <row r="27" spans="2:15" ht="19.7" customHeight="1" x14ac:dyDescent="0.2">
      <c r="B27" s="15" t="s">
        <v>136</v>
      </c>
      <c r="C27" s="14" t="s">
        <v>24</v>
      </c>
      <c r="D27" s="14" t="s">
        <v>136</v>
      </c>
      <c r="E27" s="10">
        <v>2</v>
      </c>
      <c r="F27" s="28" t="s">
        <v>87</v>
      </c>
      <c r="G27" s="31"/>
      <c r="H27" s="9"/>
      <c r="I27" s="32"/>
      <c r="J27" s="9"/>
      <c r="K27" s="32"/>
      <c r="L27" s="9"/>
      <c r="M27" s="32"/>
      <c r="N27" s="9"/>
      <c r="O27" s="8"/>
    </row>
    <row r="28" spans="2:15" ht="19.7" customHeight="1" x14ac:dyDescent="0.2">
      <c r="B28" s="15" t="s">
        <v>136</v>
      </c>
      <c r="C28" s="14" t="s">
        <v>101</v>
      </c>
      <c r="D28" s="14" t="s">
        <v>136</v>
      </c>
      <c r="E28" s="10">
        <v>2</v>
      </c>
      <c r="F28" s="28" t="s">
        <v>87</v>
      </c>
      <c r="G28" s="31"/>
      <c r="H28" s="9"/>
      <c r="I28" s="32"/>
      <c r="J28" s="9"/>
      <c r="K28" s="32"/>
      <c r="L28" s="9"/>
      <c r="M28" s="32"/>
      <c r="N28" s="9"/>
      <c r="O28" s="8"/>
    </row>
    <row r="29" spans="2:15" ht="19.7" customHeight="1" x14ac:dyDescent="0.2">
      <c r="B29" s="15" t="s">
        <v>136</v>
      </c>
      <c r="C29" s="14" t="s">
        <v>136</v>
      </c>
      <c r="D29" s="14" t="s">
        <v>136</v>
      </c>
      <c r="E29" s="10"/>
      <c r="F29" s="28" t="s">
        <v>136</v>
      </c>
      <c r="G29" s="31"/>
      <c r="H29" s="9"/>
      <c r="I29" s="31"/>
      <c r="J29" s="10"/>
      <c r="K29" s="31"/>
      <c r="L29" s="10"/>
      <c r="M29" s="31"/>
      <c r="N29" s="10"/>
      <c r="O29" s="8"/>
    </row>
    <row r="30" spans="2:15" ht="19.7" customHeight="1" x14ac:dyDescent="0.2">
      <c r="B30" s="42" t="s">
        <v>23</v>
      </c>
      <c r="C30" s="41" t="s">
        <v>40</v>
      </c>
      <c r="D30" s="41" t="s">
        <v>136</v>
      </c>
      <c r="E30" s="4"/>
      <c r="F30" s="40" t="s">
        <v>136</v>
      </c>
      <c r="G30" s="30"/>
      <c r="H30" s="39"/>
      <c r="I30" s="30"/>
      <c r="J30" s="3"/>
      <c r="K30" s="30"/>
      <c r="L30" s="3"/>
      <c r="M30" s="30"/>
      <c r="N30" s="39"/>
      <c r="O30" s="38"/>
    </row>
    <row r="31" spans="2:15" ht="19.7" customHeight="1" x14ac:dyDescent="0.2">
      <c r="B31" s="15" t="s">
        <v>136</v>
      </c>
      <c r="C31" s="14" t="s">
        <v>40</v>
      </c>
      <c r="D31" s="14" t="s">
        <v>136</v>
      </c>
      <c r="E31" s="10">
        <v>1</v>
      </c>
      <c r="F31" s="28" t="s">
        <v>104</v>
      </c>
      <c r="G31" s="31"/>
      <c r="H31" s="9"/>
      <c r="I31" s="32"/>
      <c r="J31" s="9"/>
      <c r="K31" s="32"/>
      <c r="L31" s="9"/>
      <c r="M31" s="32"/>
      <c r="N31" s="9"/>
      <c r="O31" s="8"/>
    </row>
    <row r="32" spans="2:15" ht="19.7" customHeight="1" x14ac:dyDescent="0.2">
      <c r="B32" s="15" t="s">
        <v>136</v>
      </c>
      <c r="C32" s="14" t="s">
        <v>136</v>
      </c>
      <c r="D32" s="14" t="s">
        <v>136</v>
      </c>
      <c r="E32" s="10"/>
      <c r="F32" s="28" t="s">
        <v>136</v>
      </c>
      <c r="G32" s="31"/>
      <c r="H32" s="9"/>
      <c r="I32" s="31"/>
      <c r="J32" s="10"/>
      <c r="K32" s="31"/>
      <c r="L32" s="10"/>
      <c r="M32" s="31"/>
      <c r="N32" s="10"/>
      <c r="O32" s="8"/>
    </row>
    <row r="33" spans="2:15" ht="19.7" customHeight="1" x14ac:dyDescent="0.2">
      <c r="B33" s="15" t="s">
        <v>136</v>
      </c>
      <c r="C33" s="14" t="s">
        <v>136</v>
      </c>
      <c r="D33" s="14" t="s">
        <v>136</v>
      </c>
      <c r="E33" s="10"/>
      <c r="F33" s="28" t="s">
        <v>136</v>
      </c>
      <c r="G33" s="31"/>
      <c r="H33" s="9"/>
      <c r="I33" s="31"/>
      <c r="J33" s="10"/>
      <c r="K33" s="31"/>
      <c r="L33" s="10"/>
      <c r="M33" s="31"/>
      <c r="N33" s="10"/>
      <c r="O33" s="8"/>
    </row>
    <row r="34" spans="2:15" ht="19.7" customHeight="1" x14ac:dyDescent="0.2">
      <c r="B34" s="37" t="s">
        <v>136</v>
      </c>
      <c r="C34" s="36" t="s">
        <v>92</v>
      </c>
      <c r="D34" s="36" t="s">
        <v>136</v>
      </c>
      <c r="E34" s="10"/>
      <c r="F34" s="35" t="s">
        <v>136</v>
      </c>
      <c r="G34" s="31"/>
      <c r="H34" s="34"/>
      <c r="I34" s="31"/>
      <c r="J34" s="34"/>
      <c r="K34" s="31"/>
      <c r="L34" s="34"/>
      <c r="M34" s="31"/>
      <c r="N34" s="34"/>
      <c r="O34" s="33"/>
    </row>
    <row r="35" spans="2:15" ht="19.7" customHeight="1" x14ac:dyDescent="0.2">
      <c r="B35" s="15" t="s">
        <v>136</v>
      </c>
      <c r="C35" s="14" t="s">
        <v>55</v>
      </c>
      <c r="D35" s="14" t="s">
        <v>136</v>
      </c>
      <c r="E35" s="10"/>
      <c r="F35" s="28" t="s">
        <v>136</v>
      </c>
      <c r="G35" s="31"/>
      <c r="H35" s="9"/>
      <c r="I35" s="31"/>
      <c r="J35" s="10"/>
      <c r="K35" s="31"/>
      <c r="L35" s="10"/>
      <c r="M35" s="31"/>
      <c r="N35" s="10"/>
      <c r="O35" s="8"/>
    </row>
    <row r="36" spans="2:15" ht="19.7" customHeight="1" x14ac:dyDescent="0.2">
      <c r="B36" s="15" t="s">
        <v>136</v>
      </c>
      <c r="C36" s="14" t="s">
        <v>6</v>
      </c>
      <c r="D36" s="14" t="s">
        <v>136</v>
      </c>
      <c r="E36" s="10">
        <v>10</v>
      </c>
      <c r="F36" s="28" t="s">
        <v>20</v>
      </c>
      <c r="G36" s="31"/>
      <c r="H36" s="9"/>
      <c r="I36" s="31"/>
      <c r="J36" s="10"/>
      <c r="K36" s="31"/>
      <c r="L36" s="10"/>
      <c r="M36" s="31"/>
      <c r="N36" s="10"/>
      <c r="O36" s="8"/>
    </row>
    <row r="37" spans="2:15" ht="19.7" customHeight="1" x14ac:dyDescent="0.2">
      <c r="B37" s="15" t="s">
        <v>136</v>
      </c>
      <c r="C37" s="52" t="s">
        <v>1</v>
      </c>
      <c r="D37" s="52" t="s">
        <v>136</v>
      </c>
      <c r="E37" s="53"/>
      <c r="F37" s="35" t="s">
        <v>136</v>
      </c>
      <c r="G37" s="54">
        <v>2233000000</v>
      </c>
      <c r="H37" s="34"/>
      <c r="I37" s="31"/>
      <c r="J37" s="10"/>
      <c r="K37" s="31"/>
      <c r="L37" s="10"/>
      <c r="M37" s="31"/>
      <c r="N37" s="10"/>
      <c r="O37" s="8"/>
    </row>
    <row r="38" spans="2:15" ht="19.7" customHeight="1" x14ac:dyDescent="0.2">
      <c r="B38" s="15" t="s">
        <v>136</v>
      </c>
      <c r="C38" s="14" t="s">
        <v>136</v>
      </c>
      <c r="D38" s="14" t="s">
        <v>136</v>
      </c>
      <c r="E38" s="10"/>
      <c r="F38" s="28" t="s">
        <v>136</v>
      </c>
      <c r="G38" s="31"/>
      <c r="H38" s="9"/>
      <c r="I38" s="31"/>
      <c r="J38" s="10"/>
      <c r="K38" s="31"/>
      <c r="L38" s="10"/>
      <c r="M38" s="31"/>
      <c r="N38" s="10"/>
      <c r="O38" s="8"/>
    </row>
    <row r="39" spans="2:15" ht="19.7" customHeight="1" x14ac:dyDescent="0.2">
      <c r="B39" s="15" t="s">
        <v>136</v>
      </c>
      <c r="C39" s="14" t="s">
        <v>136</v>
      </c>
      <c r="D39" s="14" t="s">
        <v>136</v>
      </c>
      <c r="E39" s="10"/>
      <c r="F39" s="28" t="s">
        <v>136</v>
      </c>
      <c r="G39" s="31"/>
      <c r="H39" s="9"/>
      <c r="I39" s="31"/>
      <c r="J39" s="10"/>
      <c r="K39" s="31"/>
      <c r="L39" s="10"/>
      <c r="M39" s="31"/>
      <c r="N39" s="10"/>
      <c r="O39" s="8"/>
    </row>
    <row r="40" spans="2:15" ht="19.7" customHeight="1" x14ac:dyDescent="0.2">
      <c r="B40" s="37" t="s">
        <v>67</v>
      </c>
      <c r="C40" s="36" t="s">
        <v>55</v>
      </c>
      <c r="D40" s="36" t="s">
        <v>136</v>
      </c>
      <c r="E40" s="10"/>
      <c r="F40" s="35" t="s">
        <v>136</v>
      </c>
      <c r="G40" s="31"/>
      <c r="H40" s="34"/>
      <c r="I40" s="31"/>
      <c r="J40" s="9"/>
      <c r="K40" s="31"/>
      <c r="L40" s="9"/>
      <c r="M40" s="31"/>
      <c r="N40" s="34"/>
      <c r="O40" s="33"/>
    </row>
    <row r="41" spans="2:15" ht="19.7" customHeight="1" x14ac:dyDescent="0.2">
      <c r="B41" s="15" t="s">
        <v>136</v>
      </c>
      <c r="C41" s="14" t="s">
        <v>55</v>
      </c>
      <c r="D41" s="14" t="s">
        <v>136</v>
      </c>
      <c r="E41" s="10">
        <v>1</v>
      </c>
      <c r="F41" s="28" t="s">
        <v>104</v>
      </c>
      <c r="G41" s="31"/>
      <c r="H41" s="9"/>
      <c r="I41" s="32"/>
      <c r="J41" s="9"/>
      <c r="K41" s="32"/>
      <c r="L41" s="9"/>
      <c r="M41" s="32"/>
      <c r="N41" s="9"/>
      <c r="O41" s="8"/>
    </row>
    <row r="42" spans="2:15" ht="19.7" customHeight="1" x14ac:dyDescent="0.2">
      <c r="B42" s="15" t="s">
        <v>136</v>
      </c>
      <c r="C42" s="14" t="s">
        <v>53</v>
      </c>
      <c r="D42" s="14" t="s">
        <v>136</v>
      </c>
      <c r="E42" s="10">
        <v>1</v>
      </c>
      <c r="F42" s="28" t="s">
        <v>104</v>
      </c>
      <c r="G42" s="31"/>
      <c r="H42" s="9"/>
      <c r="I42" s="31"/>
      <c r="J42" s="9"/>
      <c r="K42" s="31"/>
      <c r="L42" s="9"/>
      <c r="M42" s="31"/>
      <c r="N42" s="9"/>
      <c r="O42" s="8"/>
    </row>
    <row r="43" spans="2:15" ht="19.7" customHeight="1" x14ac:dyDescent="0.2">
      <c r="B43" s="15" t="s">
        <v>136</v>
      </c>
      <c r="C43" s="14" t="s">
        <v>136</v>
      </c>
      <c r="D43" s="14" t="s">
        <v>136</v>
      </c>
      <c r="E43" s="10"/>
      <c r="F43" s="28" t="s">
        <v>136</v>
      </c>
      <c r="G43" s="31"/>
      <c r="H43" s="9"/>
      <c r="I43" s="31"/>
      <c r="J43" s="10"/>
      <c r="K43" s="31"/>
      <c r="L43" s="10"/>
      <c r="M43" s="31"/>
      <c r="N43" s="10"/>
      <c r="O43" s="8"/>
    </row>
    <row r="44" spans="2:15" ht="19.7" customHeight="1" x14ac:dyDescent="0.2">
      <c r="B44" s="15" t="s">
        <v>136</v>
      </c>
      <c r="C44" s="14" t="s">
        <v>136</v>
      </c>
      <c r="D44" s="14" t="s">
        <v>136</v>
      </c>
      <c r="E44" s="10"/>
      <c r="F44" s="28" t="s">
        <v>136</v>
      </c>
      <c r="G44" s="31"/>
      <c r="H44" s="9"/>
      <c r="I44" s="31"/>
      <c r="J44" s="10"/>
      <c r="K44" s="31"/>
      <c r="L44" s="10"/>
      <c r="M44" s="31"/>
      <c r="N44" s="10"/>
      <c r="O44" s="8"/>
    </row>
    <row r="45" spans="2:15" ht="19.7" customHeight="1" x14ac:dyDescent="0.2">
      <c r="B45" s="15" t="s">
        <v>136</v>
      </c>
      <c r="C45" s="14" t="s">
        <v>136</v>
      </c>
      <c r="D45" s="14" t="s">
        <v>136</v>
      </c>
      <c r="E45" s="10"/>
      <c r="F45" s="28" t="s">
        <v>136</v>
      </c>
      <c r="G45" s="31"/>
      <c r="H45" s="9"/>
      <c r="I45" s="31"/>
      <c r="J45" s="10"/>
      <c r="K45" s="31"/>
      <c r="L45" s="10"/>
      <c r="M45" s="31"/>
      <c r="N45" s="10"/>
      <c r="O45" s="8"/>
    </row>
    <row r="46" spans="2:15" ht="19.7" customHeight="1" x14ac:dyDescent="0.2">
      <c r="B46" s="15" t="s">
        <v>136</v>
      </c>
      <c r="C46" s="14" t="s">
        <v>136</v>
      </c>
      <c r="D46" s="14" t="s">
        <v>136</v>
      </c>
      <c r="E46" s="10"/>
      <c r="F46" s="28" t="s">
        <v>136</v>
      </c>
      <c r="G46" s="31"/>
      <c r="H46" s="9"/>
      <c r="I46" s="31"/>
      <c r="J46" s="10"/>
      <c r="K46" s="31"/>
      <c r="L46" s="10"/>
      <c r="M46" s="31"/>
      <c r="N46" s="10"/>
      <c r="O46" s="8"/>
    </row>
    <row r="47" spans="2:15" ht="19.7" customHeight="1" x14ac:dyDescent="0.2">
      <c r="B47" s="15" t="s">
        <v>136</v>
      </c>
      <c r="C47" s="14" t="s">
        <v>136</v>
      </c>
      <c r="D47" s="14" t="s">
        <v>136</v>
      </c>
      <c r="E47" s="10"/>
      <c r="F47" s="28" t="s">
        <v>136</v>
      </c>
      <c r="G47" s="31"/>
      <c r="H47" s="9"/>
      <c r="I47" s="31"/>
      <c r="J47" s="10"/>
      <c r="K47" s="31"/>
      <c r="L47" s="10"/>
      <c r="M47" s="31"/>
      <c r="N47" s="10"/>
      <c r="O47" s="8"/>
    </row>
    <row r="48" spans="2:15" ht="19.7" customHeight="1" x14ac:dyDescent="0.2">
      <c r="B48" s="15" t="s">
        <v>136</v>
      </c>
      <c r="C48" s="14" t="s">
        <v>136</v>
      </c>
      <c r="D48" s="14" t="s">
        <v>136</v>
      </c>
      <c r="E48" s="10"/>
      <c r="F48" s="28" t="s">
        <v>136</v>
      </c>
      <c r="G48" s="31"/>
      <c r="H48" s="9"/>
      <c r="I48" s="31"/>
      <c r="J48" s="10"/>
      <c r="K48" s="31"/>
      <c r="L48" s="10"/>
      <c r="M48" s="31"/>
      <c r="N48" s="10"/>
      <c r="O48" s="8" t="s">
        <v>136</v>
      </c>
    </row>
    <row r="49" spans="2:15" ht="19.7" customHeight="1" x14ac:dyDescent="0.2">
      <c r="B49" s="15" t="s">
        <v>136</v>
      </c>
      <c r="C49" s="14" t="s">
        <v>136</v>
      </c>
      <c r="D49" s="14" t="s">
        <v>136</v>
      </c>
      <c r="E49" s="10"/>
      <c r="F49" s="28" t="s">
        <v>136</v>
      </c>
      <c r="G49" s="31"/>
      <c r="H49" s="9"/>
      <c r="I49" s="31"/>
      <c r="J49" s="10"/>
      <c r="K49" s="31"/>
      <c r="L49" s="10"/>
      <c r="M49" s="31"/>
      <c r="N49" s="10"/>
      <c r="O49" s="8" t="s">
        <v>136</v>
      </c>
    </row>
    <row r="50" spans="2:15" ht="19.7" customHeight="1" x14ac:dyDescent="0.2">
      <c r="B50" s="15" t="s">
        <v>136</v>
      </c>
      <c r="C50" s="14" t="s">
        <v>136</v>
      </c>
      <c r="D50" s="14" t="s">
        <v>136</v>
      </c>
      <c r="E50" s="10"/>
      <c r="F50" s="28" t="s">
        <v>136</v>
      </c>
      <c r="G50" s="31"/>
      <c r="H50" s="9"/>
      <c r="I50" s="31"/>
      <c r="J50" s="10"/>
      <c r="K50" s="31"/>
      <c r="L50" s="10"/>
      <c r="M50" s="31"/>
      <c r="N50" s="10"/>
      <c r="O50" s="8" t="s">
        <v>136</v>
      </c>
    </row>
    <row r="51" spans="2:15" ht="19.7" customHeight="1" x14ac:dyDescent="0.2">
      <c r="B51" s="15" t="s">
        <v>136</v>
      </c>
      <c r="C51" s="14" t="s">
        <v>136</v>
      </c>
      <c r="D51" s="14" t="s">
        <v>136</v>
      </c>
      <c r="E51" s="10"/>
      <c r="F51" s="28" t="s">
        <v>136</v>
      </c>
      <c r="G51" s="31"/>
      <c r="H51" s="9"/>
      <c r="I51" s="31"/>
      <c r="J51" s="10"/>
      <c r="K51" s="31"/>
      <c r="L51" s="10"/>
      <c r="M51" s="31"/>
      <c r="N51" s="10"/>
      <c r="O51" s="8" t="s">
        <v>136</v>
      </c>
    </row>
    <row r="52" spans="2:15" ht="19.7" customHeight="1" x14ac:dyDescent="0.2">
      <c r="B52" s="15" t="s">
        <v>136</v>
      </c>
      <c r="C52" s="14" t="s">
        <v>136</v>
      </c>
      <c r="D52" s="14" t="s">
        <v>136</v>
      </c>
      <c r="E52" s="10"/>
      <c r="F52" s="28" t="s">
        <v>136</v>
      </c>
      <c r="G52" s="31"/>
      <c r="H52" s="9"/>
      <c r="I52" s="31"/>
      <c r="J52" s="10"/>
      <c r="K52" s="31"/>
      <c r="L52" s="10"/>
      <c r="M52" s="31"/>
      <c r="N52" s="10"/>
      <c r="O52" s="8" t="s">
        <v>136</v>
      </c>
    </row>
    <row r="53" spans="2:15" ht="19.7" customHeight="1" x14ac:dyDescent="0.2">
      <c r="B53" s="15" t="s">
        <v>136</v>
      </c>
      <c r="C53" s="14" t="s">
        <v>136</v>
      </c>
      <c r="D53" s="14" t="s">
        <v>136</v>
      </c>
      <c r="E53" s="10"/>
      <c r="F53" s="28" t="s">
        <v>136</v>
      </c>
      <c r="G53" s="31"/>
      <c r="H53" s="9"/>
      <c r="I53" s="31"/>
      <c r="J53" s="10"/>
      <c r="K53" s="31"/>
      <c r="L53" s="10"/>
      <c r="M53" s="31"/>
      <c r="N53" s="10"/>
      <c r="O53" s="8" t="s">
        <v>136</v>
      </c>
    </row>
    <row r="54" spans="2:15" ht="19.7" customHeight="1" x14ac:dyDescent="0.2">
      <c r="B54" s="15" t="s">
        <v>136</v>
      </c>
      <c r="C54" s="14" t="s">
        <v>136</v>
      </c>
      <c r="D54" s="14" t="s">
        <v>136</v>
      </c>
      <c r="E54" s="10"/>
      <c r="F54" s="28" t="s">
        <v>136</v>
      </c>
      <c r="G54" s="31"/>
      <c r="H54" s="9"/>
      <c r="I54" s="31"/>
      <c r="J54" s="10"/>
      <c r="K54" s="31"/>
      <c r="L54" s="10"/>
      <c r="M54" s="31"/>
      <c r="N54" s="10"/>
      <c r="O54" s="8" t="s">
        <v>136</v>
      </c>
    </row>
    <row r="55" spans="2:15" ht="19.7" customHeight="1" x14ac:dyDescent="0.2">
      <c r="B55" s="15" t="s">
        <v>136</v>
      </c>
      <c r="C55" s="14" t="s">
        <v>136</v>
      </c>
      <c r="D55" s="14" t="s">
        <v>136</v>
      </c>
      <c r="E55" s="10"/>
      <c r="F55" s="28" t="s">
        <v>136</v>
      </c>
      <c r="G55" s="31"/>
      <c r="H55" s="9"/>
      <c r="I55" s="31"/>
      <c r="J55" s="10"/>
      <c r="K55" s="31"/>
      <c r="L55" s="10"/>
      <c r="M55" s="31"/>
      <c r="N55" s="10"/>
      <c r="O55" s="8" t="s">
        <v>136</v>
      </c>
    </row>
    <row r="56" spans="2:15" ht="19.7" customHeight="1" x14ac:dyDescent="0.2">
      <c r="B56" s="45" t="s">
        <v>136</v>
      </c>
      <c r="C56" s="46" t="s">
        <v>136</v>
      </c>
      <c r="D56" s="46" t="s">
        <v>136</v>
      </c>
      <c r="E56" s="47"/>
      <c r="F56" s="48" t="s">
        <v>136</v>
      </c>
      <c r="G56" s="49"/>
      <c r="H56" s="50"/>
      <c r="I56" s="49"/>
      <c r="J56" s="47"/>
      <c r="K56" s="49"/>
      <c r="L56" s="47"/>
      <c r="M56" s="49"/>
      <c r="N56" s="47"/>
      <c r="O56" s="51" t="s">
        <v>136</v>
      </c>
    </row>
    <row r="57" spans="2:15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mergeCells count="11"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  <mergeCell ref="I3:J3"/>
  </mergeCells>
  <phoneticPr fontId="3" type="noConversion"/>
  <pageMargins left="0.78740157480314965" right="7.874015748031496E-2" top="0.47244094488188976" bottom="0.78740157480314965" header="0.5" footer="0.5"/>
  <pageSetup paperSize="9" scale="85" orientation="landscape" r:id="rId1"/>
  <headerFooter alignWithMargins="0"/>
  <rowBreaks count="1" manualBreakCount="1">
    <brk id="30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6</vt:i4>
      </vt:variant>
    </vt:vector>
  </HeadingPairs>
  <TitlesOfParts>
    <vt:vector size="9" baseType="lpstr">
      <vt:lpstr>원가계산서</vt:lpstr>
      <vt:lpstr>내역서총괄표</vt:lpstr>
      <vt:lpstr>내역서</vt:lpstr>
      <vt:lpstr>내역서!Print_Area</vt:lpstr>
      <vt:lpstr>내역서총괄표!Print_Area</vt:lpstr>
      <vt:lpstr>원가계산서!Print_Area</vt:lpstr>
      <vt:lpstr>내역서!Print_Titles</vt:lpstr>
      <vt:lpstr>내역서총괄표!Print_Titles</vt:lpstr>
      <vt:lpstr>원가계산서!Print_Titles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MOF</cp:lastModifiedBy>
  <cp:lastPrinted>2026-07-07T01:50:41Z</cp:lastPrinted>
  <dcterms:created xsi:type="dcterms:W3CDTF">2026-06-05T01:17:10Z</dcterms:created>
  <dcterms:modified xsi:type="dcterms:W3CDTF">2026-07-08T05:00:42Z</dcterms:modified>
</cp:coreProperties>
</file>